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2-րդ եռամսյակ" sheetId="2" r:id="rId1"/>
    <sheet name="3-րդ եռամսյակ" sheetId="3" r:id="rId2"/>
    <sheet name="4-րդ եռամսյակ" sheetId="4" r:id="rId3"/>
  </sheets>
  <calcPr calcId="162913"/>
</workbook>
</file>

<file path=xl/calcChain.xml><?xml version="1.0" encoding="utf-8"?>
<calcChain xmlns="http://schemas.openxmlformats.org/spreadsheetml/2006/main">
  <c r="D28" i="4" l="1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C45" i="4"/>
  <c r="D45" i="4" s="1"/>
  <c r="B45" i="4"/>
  <c r="C12" i="4"/>
  <c r="C23" i="4" s="1"/>
  <c r="C24" i="4" s="1"/>
  <c r="D14" i="4" l="1"/>
  <c r="B23" i="4" l="1"/>
  <c r="B24" i="4" s="1"/>
  <c r="D12" i="4"/>
  <c r="D27" i="4"/>
  <c r="D22" i="4"/>
  <c r="D21" i="4"/>
  <c r="D20" i="4"/>
  <c r="D19" i="4"/>
  <c r="D18" i="4"/>
  <c r="D17" i="4"/>
  <c r="D16" i="4"/>
  <c r="D13" i="4"/>
  <c r="D11" i="4"/>
  <c r="D10" i="4"/>
  <c r="D9" i="4"/>
  <c r="D8" i="4"/>
  <c r="D24" i="4" l="1"/>
  <c r="D23" i="4"/>
  <c r="C24" i="3"/>
  <c r="D24" i="3" s="1"/>
  <c r="C25" i="3"/>
  <c r="C26" i="3"/>
  <c r="C27" i="3"/>
  <c r="C28" i="3"/>
  <c r="C29" i="3"/>
  <c r="C30" i="3"/>
  <c r="D30" i="3" s="1"/>
  <c r="C31" i="3"/>
  <c r="D31" i="3" s="1"/>
  <c r="C32" i="3"/>
  <c r="D32" i="3" s="1"/>
  <c r="C33" i="3"/>
  <c r="D33" i="3" s="1"/>
  <c r="C34" i="3"/>
  <c r="D34" i="3" s="1"/>
  <c r="C35" i="3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23" i="3"/>
  <c r="D23" i="3" s="1"/>
  <c r="D28" i="3"/>
  <c r="D27" i="3"/>
  <c r="D26" i="3"/>
  <c r="C19" i="3"/>
  <c r="C20" i="3" s="1"/>
  <c r="B19" i="3"/>
  <c r="B20" i="3" s="1"/>
  <c r="D18" i="3"/>
  <c r="D17" i="3"/>
  <c r="D16" i="3"/>
  <c r="D15" i="3"/>
  <c r="D14" i="3"/>
  <c r="D13" i="3"/>
  <c r="D12" i="3"/>
  <c r="D10" i="3"/>
  <c r="D9" i="3"/>
  <c r="D8" i="3"/>
  <c r="D7" i="3"/>
  <c r="D6" i="3"/>
  <c r="D20" i="3" l="1"/>
  <c r="D19" i="3"/>
  <c r="D24" i="2"/>
  <c r="D26" i="2" l="1"/>
  <c r="D27" i="2"/>
  <c r="D28" i="2"/>
  <c r="D30" i="2"/>
  <c r="D31" i="2"/>
  <c r="D32" i="2"/>
  <c r="D33" i="2"/>
  <c r="D34" i="2"/>
  <c r="D36" i="2"/>
  <c r="D37" i="2"/>
  <c r="D38" i="2"/>
  <c r="D39" i="2"/>
  <c r="D40" i="2"/>
  <c r="D41" i="2"/>
  <c r="D23" i="2"/>
  <c r="D10" i="2"/>
  <c r="D16" i="2"/>
  <c r="D18" i="2"/>
  <c r="D7" i="2"/>
  <c r="D8" i="2"/>
  <c r="D9" i="2"/>
  <c r="D12" i="2"/>
  <c r="D13" i="2"/>
  <c r="D14" i="2"/>
  <c r="D15" i="2"/>
  <c r="D17" i="2"/>
  <c r="D6" i="2"/>
  <c r="C19" i="2" l="1"/>
  <c r="C20" i="2" s="1"/>
  <c r="B19" i="2"/>
  <c r="B20" i="2" s="1"/>
  <c r="D20" i="2" l="1"/>
  <c r="D19" i="2"/>
</calcChain>
</file>

<file path=xl/sharedStrings.xml><?xml version="1.0" encoding="utf-8"?>
<sst xmlns="http://schemas.openxmlformats.org/spreadsheetml/2006/main" count="159" uniqueCount="61">
  <si>
    <t>Հավելված</t>
  </si>
  <si>
    <t>Եկամտատեսակ</t>
  </si>
  <si>
    <t>Նախատեսված</t>
  </si>
  <si>
    <t>Կատարողական</t>
  </si>
  <si>
    <t>Անշարժ գույքի հարկ</t>
  </si>
  <si>
    <t>Գույքահարկ փոխադրամիջոցներից</t>
  </si>
  <si>
    <t>Տեղական տուրքեր</t>
  </si>
  <si>
    <t>Ընդամենը գույքի վարձակալությունից եկամուտներ</t>
  </si>
  <si>
    <t>Պետական բյուջեից ֆինանսական համահարթեցման սկզբունքով տրամադրվող դոտացիաներ</t>
  </si>
  <si>
    <t>Այլ դոտացիաներ</t>
  </si>
  <si>
    <t>Ծախսային մաս</t>
  </si>
  <si>
    <t>Դրամով վճարվող աշխատավարձեր և հավելավճարներ</t>
  </si>
  <si>
    <t>Պարգևատրումներ</t>
  </si>
  <si>
    <t>Էներգետիկ ծառայություններ</t>
  </si>
  <si>
    <t>Կոմունալ ծառայություններ</t>
  </si>
  <si>
    <t>Կապի ծառայություններ</t>
  </si>
  <si>
    <t>Գործողումների և շրջագայությունների ծախսեր</t>
  </si>
  <si>
    <t>Պայմանագրային ծառայությունների ձեռքբերում</t>
  </si>
  <si>
    <t>Դրամաշնորհներ</t>
  </si>
  <si>
    <t>Սուբսիդիաներ</t>
  </si>
  <si>
    <t>Մեքենաներ և սարքավորումներ, այլ հիմնական միջոցներ</t>
  </si>
  <si>
    <t>Այլ եկամուտներ</t>
  </si>
  <si>
    <t>տեղական վճար</t>
  </si>
  <si>
    <t>տեղական վճ.՝ծնողական մուծում</t>
  </si>
  <si>
    <t>տեղական վճ.՝ աղբահանություն</t>
  </si>
  <si>
    <t xml:space="preserve">Եկամտային մաս. </t>
  </si>
  <si>
    <t>հազ.դրամ</t>
  </si>
  <si>
    <t>Ընդամենը</t>
  </si>
  <si>
    <t>Կատ. տոկոս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</si>
  <si>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</si>
  <si>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Գործառնական և բանկային ծառայությունների ծախսեր</t>
  </si>
  <si>
    <t>Ընթացիկ նորոգում և պահպանում</t>
  </si>
  <si>
    <t>Շենքերի և շինություններ կապիտալ վերանորոգում, շինարարություն</t>
  </si>
  <si>
    <t>Ապահովագրական ծախսեր</t>
  </si>
  <si>
    <t>Նյութեր</t>
  </si>
  <si>
    <t>Հողի իրացումից մուտքեր</t>
  </si>
  <si>
    <t xml:space="preserve">Պետական տուրք </t>
  </si>
  <si>
    <t>տեղական վճ.՝ խմելու ջրի վարձավճար</t>
  </si>
  <si>
    <t xml:space="preserve"> Մասնագիտական ծառայություններ</t>
  </si>
  <si>
    <t xml:space="preserve">ՀՀ Վայոց ձորի մարզի
Եղեգնաձոր համայնքի ավագանու
2023 թվականի հուլիսի 7-ի թիվ 84-Լ որոշման                                                                                                   
</t>
  </si>
  <si>
    <t>/2-րդ եռամսյակ/</t>
  </si>
  <si>
    <t>Ընդամենը սեփական եկամուտ</t>
  </si>
  <si>
    <t>Այլ ծախսեր**</t>
  </si>
  <si>
    <t xml:space="preserve">Սոցիալական նպաստներ և կենսաթոշակներ* </t>
  </si>
  <si>
    <t>*Սոցիալական նպաստներ և կենսաթոշակներ՝ որից 1 356 000 աշնանացանի համար, 2 565 000  սոց. Նպաստ</t>
  </si>
  <si>
    <t>**Այլ ծախսեր՝ որից 308 690ՀՀ դրամ պարտադիր վճարներ և տուրքեր, 4 550 000 համայնքի ներդրում տեխնիկային ձեռքբերման համար</t>
  </si>
  <si>
    <t>/3-րդ եռամսյակ/</t>
  </si>
  <si>
    <t xml:space="preserve">ՀՀ Վայոց ձորի մարզի
Եղեգնաձոր համայնքի ավագանու
          2023 թվականի ------ թիվ --- որոշման                                                                                                  
</t>
  </si>
  <si>
    <t>/4-րդ եռամսյակ/</t>
  </si>
  <si>
    <t>Ընդամենը ծախսեր</t>
  </si>
  <si>
    <t>*Սոցիալական նպաստներ և կենսաթոշակներ՝ որից 1 356 000 աշնանացանի համար, 4 485 000  սոց. Նպաստ</t>
  </si>
  <si>
    <t>**Այլ ծախսեր՝ որից 584 000 ՀՀ դրամ պարտադիր վճարներ և տուրքեր, 4 550 000 համայնքի ներդրում տեխնիկային ձեռքբերման համար</t>
  </si>
  <si>
    <t>ՀՀ Վայոց ձորի մարզի</t>
  </si>
  <si>
    <t>Եղեգնաձոր համայնքի ավագանու</t>
  </si>
  <si>
    <t>2024 թվականի փետրվարի 16-ի թիվ 11-Լ որոշման</t>
  </si>
  <si>
    <t>Պետական բյուջեից կապիտալ ծախսերի ֆինանսավորման նպատակային հատկացումներ (սուբվենցիաներ)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</si>
  <si>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</si>
  <si>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Պաշտոնական դրամաշնորհներ որից՝</t>
  </si>
  <si>
    <t>տեղական վճար՝ ծնողական մուծում</t>
  </si>
  <si>
    <t>տեղական վճար՝ աղբահանություն</t>
  </si>
  <si>
    <t>տեղական վճար՝ խմելու ջրի վարձավճար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</si>
</sst>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3"/>
      <color theme="1"/>
      <name val="GHEA Grapalat"/>
      <family val="3"/>
    </font>
    <font>
      <sz val="11"/>
      <color rgb="FFFF0000"/>
      <name val="GHEA Grapalat"/>
      <family val="3"/>
    </font>
    <font>
      <sz val="10"/>
      <name val="Arial LatArm"/>
      <family val="2"/>
    </font>
    <font>
      <b/>
      <i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8" applyNumberFormat="0" applyFill="0" applyProtection="0">
      <alignment horizontal="left" vertical="center" wrapText="1"/>
    </xf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6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1" fillId="0" borderId="4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wrapText="1"/>
    </xf>
    <xf numFmtId="0" fontId="4" fillId="0" borderId="14" xfId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horizontal="right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wrapText="1"/>
    </xf>
    <xf numFmtId="3" fontId="3" fillId="2" borderId="12" xfId="0" applyNumberFormat="1" applyFont="1" applyFill="1" applyBorder="1" applyAlignment="1">
      <alignment wrapText="1"/>
    </xf>
    <xf numFmtId="3" fontId="4" fillId="2" borderId="12" xfId="0" applyNumberFormat="1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3" fontId="14" fillId="2" borderId="18" xfId="0" applyNumberFormat="1" applyFont="1" applyFill="1" applyBorder="1" applyAlignment="1">
      <alignment wrapText="1"/>
    </xf>
    <xf numFmtId="164" fontId="14" fillId="2" borderId="19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2"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sqref="A1:XFD1048576"/>
    </sheetView>
  </sheetViews>
  <sheetFormatPr defaultRowHeight="16.5" x14ac:dyDescent="0.3"/>
  <cols>
    <col min="1" max="1" width="55.140625" style="1" customWidth="1"/>
    <col min="2" max="2" width="18.5703125" style="1" customWidth="1"/>
    <col min="3" max="3" width="18.28515625" style="1" customWidth="1"/>
    <col min="4" max="4" width="20.85546875" style="18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23.25" customHeight="1" x14ac:dyDescent="0.35">
      <c r="A1" s="14"/>
      <c r="B1" s="14"/>
      <c r="C1" s="14"/>
      <c r="D1" s="25" t="s">
        <v>0</v>
      </c>
    </row>
    <row r="2" spans="1:4" s="26" customFormat="1" ht="62.25" customHeight="1" x14ac:dyDescent="0.25">
      <c r="B2" s="92" t="s">
        <v>39</v>
      </c>
      <c r="C2" s="92"/>
      <c r="D2" s="92"/>
    </row>
    <row r="3" spans="1:4" ht="17.25" thickBot="1" x14ac:dyDescent="0.35">
      <c r="A3" s="1" t="s">
        <v>25</v>
      </c>
      <c r="C3" s="91" t="s">
        <v>26</v>
      </c>
      <c r="D3" s="91"/>
    </row>
    <row r="4" spans="1:4" s="8" customFormat="1" ht="33" x14ac:dyDescent="0.25">
      <c r="A4" s="32" t="s">
        <v>1</v>
      </c>
      <c r="B4" s="7" t="s">
        <v>2</v>
      </c>
      <c r="C4" s="7" t="s">
        <v>3</v>
      </c>
      <c r="D4" s="19" t="s">
        <v>28</v>
      </c>
    </row>
    <row r="5" spans="1:4" s="2" customFormat="1" x14ac:dyDescent="0.25">
      <c r="A5" s="33"/>
      <c r="B5" s="24" t="s">
        <v>40</v>
      </c>
      <c r="C5" s="24" t="s">
        <v>40</v>
      </c>
      <c r="D5" s="22"/>
    </row>
    <row r="6" spans="1:4" s="3" customFormat="1" ht="17.25" x14ac:dyDescent="0.3">
      <c r="A6" s="34" t="s">
        <v>4</v>
      </c>
      <c r="B6" s="9">
        <v>10510</v>
      </c>
      <c r="C6" s="9">
        <v>12845.8</v>
      </c>
      <c r="D6" s="20">
        <f>C6*100/B6</f>
        <v>122.2245480494767</v>
      </c>
    </row>
    <row r="7" spans="1:4" s="3" customFormat="1" ht="17.25" x14ac:dyDescent="0.3">
      <c r="A7" s="34" t="s">
        <v>5</v>
      </c>
      <c r="B7" s="9">
        <v>38000</v>
      </c>
      <c r="C7" s="9">
        <v>44890</v>
      </c>
      <c r="D7" s="20">
        <f t="shared" ref="D7:D20" si="0">C7*100/B7</f>
        <v>118.13157894736842</v>
      </c>
    </row>
    <row r="8" spans="1:4" s="3" customFormat="1" ht="17.25" x14ac:dyDescent="0.3">
      <c r="A8" s="34" t="s">
        <v>6</v>
      </c>
      <c r="B8" s="9">
        <v>2916.7</v>
      </c>
      <c r="C8" s="9">
        <v>3713.6</v>
      </c>
      <c r="D8" s="20">
        <f t="shared" si="0"/>
        <v>127.32197346316043</v>
      </c>
    </row>
    <row r="9" spans="1:4" s="3" customFormat="1" ht="17.25" x14ac:dyDescent="0.3">
      <c r="A9" s="34" t="s">
        <v>7</v>
      </c>
      <c r="B9" s="9">
        <v>4900</v>
      </c>
      <c r="C9" s="9">
        <v>8014.4</v>
      </c>
      <c r="D9" s="20">
        <f t="shared" si="0"/>
        <v>163.55918367346939</v>
      </c>
    </row>
    <row r="10" spans="1:4" s="4" customFormat="1" ht="33" x14ac:dyDescent="0.25">
      <c r="A10" s="35" t="s">
        <v>8</v>
      </c>
      <c r="B10" s="10">
        <v>237296.9</v>
      </c>
      <c r="C10" s="10">
        <v>237296.9</v>
      </c>
      <c r="D10" s="21">
        <f t="shared" si="0"/>
        <v>100</v>
      </c>
    </row>
    <row r="11" spans="1:4" s="4" customFormat="1" ht="17.25" x14ac:dyDescent="0.3">
      <c r="A11" s="35" t="s">
        <v>9</v>
      </c>
      <c r="B11" s="10">
        <v>0</v>
      </c>
      <c r="C11" s="10">
        <v>0</v>
      </c>
      <c r="D11" s="20">
        <v>0</v>
      </c>
    </row>
    <row r="12" spans="1:4" s="4" customFormat="1" ht="66" x14ac:dyDescent="0.25">
      <c r="A12" s="36" t="s">
        <v>29</v>
      </c>
      <c r="B12" s="10">
        <v>787.6</v>
      </c>
      <c r="C12" s="10">
        <v>787.6</v>
      </c>
      <c r="D12" s="21">
        <f t="shared" si="0"/>
        <v>100</v>
      </c>
    </row>
    <row r="13" spans="1:4" s="15" customFormat="1" ht="17.25" x14ac:dyDescent="0.3">
      <c r="A13" s="35" t="s">
        <v>22</v>
      </c>
      <c r="B13" s="10">
        <v>2000</v>
      </c>
      <c r="C13" s="10">
        <v>6387.2</v>
      </c>
      <c r="D13" s="20">
        <f t="shared" si="0"/>
        <v>319.36</v>
      </c>
    </row>
    <row r="14" spans="1:4" s="2" customFormat="1" ht="17.25" x14ac:dyDescent="0.3">
      <c r="A14" s="33" t="s">
        <v>23</v>
      </c>
      <c r="B14" s="11">
        <v>11680</v>
      </c>
      <c r="C14" s="11">
        <v>13994.6</v>
      </c>
      <c r="D14" s="20">
        <f t="shared" si="0"/>
        <v>119.8167808219178</v>
      </c>
    </row>
    <row r="15" spans="1:4" s="2" customFormat="1" ht="17.25" x14ac:dyDescent="0.3">
      <c r="A15" s="33" t="s">
        <v>24</v>
      </c>
      <c r="B15" s="11">
        <v>12160</v>
      </c>
      <c r="C15" s="11">
        <v>11311.5</v>
      </c>
      <c r="D15" s="20">
        <f t="shared" si="0"/>
        <v>93.022203947368425</v>
      </c>
    </row>
    <row r="16" spans="1:4" s="2" customFormat="1" ht="17.25" x14ac:dyDescent="0.3">
      <c r="A16" s="33" t="s">
        <v>37</v>
      </c>
      <c r="B16" s="11">
        <v>2260</v>
      </c>
      <c r="C16" s="11">
        <v>2458.8000000000002</v>
      </c>
      <c r="D16" s="20">
        <f t="shared" si="0"/>
        <v>108.79646017699116</v>
      </c>
    </row>
    <row r="17" spans="1:4" s="4" customFormat="1" ht="17.25" x14ac:dyDescent="0.3">
      <c r="A17" s="35" t="s">
        <v>36</v>
      </c>
      <c r="B17" s="10">
        <v>3667</v>
      </c>
      <c r="C17" s="10">
        <v>4591.6000000000004</v>
      </c>
      <c r="D17" s="20">
        <f t="shared" si="0"/>
        <v>125.21407144805019</v>
      </c>
    </row>
    <row r="18" spans="1:4" s="2" customFormat="1" ht="17.25" x14ac:dyDescent="0.3">
      <c r="A18" s="33" t="s">
        <v>21</v>
      </c>
      <c r="B18" s="11">
        <v>978</v>
      </c>
      <c r="C18" s="11">
        <v>2226.9</v>
      </c>
      <c r="D18" s="20">
        <f t="shared" si="0"/>
        <v>227.69938650306747</v>
      </c>
    </row>
    <row r="19" spans="1:4" s="2" customFormat="1" ht="17.25" x14ac:dyDescent="0.3">
      <c r="A19" s="37" t="s">
        <v>27</v>
      </c>
      <c r="B19" s="28">
        <f>SUM(B6:B18)</f>
        <v>327156.19999999995</v>
      </c>
      <c r="C19" s="28">
        <f>SUM(C6:C18)</f>
        <v>348518.89999999997</v>
      </c>
      <c r="D19" s="29">
        <f t="shared" si="0"/>
        <v>106.5298166441596</v>
      </c>
    </row>
    <row r="20" spans="1:4" s="3" customFormat="1" ht="18" thickBot="1" x14ac:dyDescent="0.35">
      <c r="A20" s="38" t="s">
        <v>41</v>
      </c>
      <c r="B20" s="27">
        <f>B19-B10-B11-B12</f>
        <v>89071.699999999953</v>
      </c>
      <c r="C20" s="27">
        <f>C19-C10-C11-C12</f>
        <v>110434.39999999997</v>
      </c>
      <c r="D20" s="39">
        <f t="shared" si="0"/>
        <v>123.98371199831149</v>
      </c>
    </row>
    <row r="21" spans="1:4" s="8" customFormat="1" ht="29.25" customHeight="1" x14ac:dyDescent="0.25">
      <c r="A21" s="32" t="s">
        <v>10</v>
      </c>
      <c r="B21" s="7" t="s">
        <v>2</v>
      </c>
      <c r="C21" s="7" t="s">
        <v>3</v>
      </c>
      <c r="D21" s="19" t="s">
        <v>28</v>
      </c>
    </row>
    <row r="22" spans="1:4" s="3" customFormat="1" x14ac:dyDescent="0.3">
      <c r="A22" s="34"/>
      <c r="B22" s="24" t="s">
        <v>40</v>
      </c>
      <c r="C22" s="24" t="s">
        <v>40</v>
      </c>
      <c r="D22" s="22"/>
    </row>
    <row r="23" spans="1:4" s="5" customFormat="1" ht="33" x14ac:dyDescent="0.3">
      <c r="A23" s="40" t="s">
        <v>11</v>
      </c>
      <c r="B23" s="12">
        <v>78714</v>
      </c>
      <c r="C23" s="12">
        <v>78714</v>
      </c>
      <c r="D23" s="23">
        <f>C23*100/B23</f>
        <v>100</v>
      </c>
    </row>
    <row r="24" spans="1:4" s="5" customFormat="1" ht="17.25" x14ac:dyDescent="0.3">
      <c r="A24" s="40" t="s">
        <v>12</v>
      </c>
      <c r="B24" s="12">
        <v>2849.6</v>
      </c>
      <c r="C24" s="12">
        <v>2849.6</v>
      </c>
      <c r="D24" s="23">
        <f>C24*100/B24</f>
        <v>100</v>
      </c>
    </row>
    <row r="25" spans="1:4" s="4" customFormat="1" ht="24.75" customHeight="1" x14ac:dyDescent="0.25">
      <c r="A25" s="36" t="s">
        <v>30</v>
      </c>
      <c r="B25" s="10">
        <v>0</v>
      </c>
      <c r="C25" s="10">
        <v>0</v>
      </c>
      <c r="D25" s="45">
        <v>0</v>
      </c>
    </row>
    <row r="26" spans="1:4" s="5" customFormat="1" ht="17.25" x14ac:dyDescent="0.3">
      <c r="A26" s="40" t="s">
        <v>13</v>
      </c>
      <c r="B26" s="12">
        <v>9880.2000000000007</v>
      </c>
      <c r="C26" s="12">
        <v>9880.2000000000007</v>
      </c>
      <c r="D26" s="23">
        <f t="shared" ref="D26:D41" si="1">C26*100/B26</f>
        <v>100</v>
      </c>
    </row>
    <row r="27" spans="1:4" s="5" customFormat="1" ht="17.25" x14ac:dyDescent="0.3">
      <c r="A27" s="40" t="s">
        <v>14</v>
      </c>
      <c r="B27" s="12">
        <v>33.799999999999997</v>
      </c>
      <c r="C27" s="12">
        <v>33.799999999999997</v>
      </c>
      <c r="D27" s="23">
        <f t="shared" si="1"/>
        <v>100</v>
      </c>
    </row>
    <row r="28" spans="1:4" s="5" customFormat="1" ht="17.25" x14ac:dyDescent="0.3">
      <c r="A28" s="40" t="s">
        <v>15</v>
      </c>
      <c r="B28" s="12">
        <v>655.1</v>
      </c>
      <c r="C28" s="12">
        <v>655.1</v>
      </c>
      <c r="D28" s="23">
        <f t="shared" si="1"/>
        <v>100</v>
      </c>
    </row>
    <row r="29" spans="1:4" s="5" customFormat="1" ht="17.25" x14ac:dyDescent="0.3">
      <c r="A29" s="36" t="s">
        <v>33</v>
      </c>
      <c r="B29" s="12">
        <v>0</v>
      </c>
      <c r="C29" s="12">
        <v>0</v>
      </c>
      <c r="D29" s="23">
        <v>0</v>
      </c>
    </row>
    <row r="30" spans="1:4" s="5" customFormat="1" ht="17.25" x14ac:dyDescent="0.3">
      <c r="A30" s="40" t="s">
        <v>16</v>
      </c>
      <c r="B30" s="12">
        <v>286</v>
      </c>
      <c r="C30" s="12">
        <v>286</v>
      </c>
      <c r="D30" s="23">
        <f t="shared" si="1"/>
        <v>100</v>
      </c>
    </row>
    <row r="31" spans="1:4" s="4" customFormat="1" ht="17.25" x14ac:dyDescent="0.3">
      <c r="A31" s="41" t="s">
        <v>17</v>
      </c>
      <c r="B31" s="16">
        <v>1202.2</v>
      </c>
      <c r="C31" s="16">
        <v>1202.2</v>
      </c>
      <c r="D31" s="23">
        <f t="shared" si="1"/>
        <v>100</v>
      </c>
    </row>
    <row r="32" spans="1:4" s="4" customFormat="1" ht="17.25" x14ac:dyDescent="0.3">
      <c r="A32" s="42" t="s">
        <v>38</v>
      </c>
      <c r="B32" s="16">
        <v>1166</v>
      </c>
      <c r="C32" s="16">
        <v>1166</v>
      </c>
      <c r="D32" s="23">
        <f t="shared" si="1"/>
        <v>100</v>
      </c>
    </row>
    <row r="33" spans="1:4" s="4" customFormat="1" ht="17.25" x14ac:dyDescent="0.3">
      <c r="A33" s="42" t="s">
        <v>31</v>
      </c>
      <c r="B33" s="16">
        <v>116</v>
      </c>
      <c r="C33" s="16">
        <v>116</v>
      </c>
      <c r="D33" s="23">
        <f t="shared" si="1"/>
        <v>100</v>
      </c>
    </row>
    <row r="34" spans="1:4" s="4" customFormat="1" ht="17.25" x14ac:dyDescent="0.3">
      <c r="A34" s="42" t="s">
        <v>34</v>
      </c>
      <c r="B34" s="16">
        <v>2153.4</v>
      </c>
      <c r="C34" s="16">
        <v>2153.4</v>
      </c>
      <c r="D34" s="23">
        <f t="shared" si="1"/>
        <v>100</v>
      </c>
    </row>
    <row r="35" spans="1:4" s="5" customFormat="1" ht="17.25" x14ac:dyDescent="0.3">
      <c r="A35" s="43" t="s">
        <v>18</v>
      </c>
      <c r="B35" s="17">
        <v>1458.3</v>
      </c>
      <c r="C35" s="17">
        <v>1458.3</v>
      </c>
      <c r="D35" s="23">
        <v>0</v>
      </c>
    </row>
    <row r="36" spans="1:4" s="5" customFormat="1" ht="17.25" x14ac:dyDescent="0.3">
      <c r="A36" s="40" t="s">
        <v>19</v>
      </c>
      <c r="B36" s="12">
        <v>194706.5</v>
      </c>
      <c r="C36" s="12">
        <v>194706.5</v>
      </c>
      <c r="D36" s="23">
        <f t="shared" si="1"/>
        <v>100</v>
      </c>
    </row>
    <row r="37" spans="1:4" s="4" customFormat="1" ht="17.25" x14ac:dyDescent="0.3">
      <c r="A37" s="35" t="s">
        <v>43</v>
      </c>
      <c r="B37" s="10">
        <v>3921</v>
      </c>
      <c r="C37" s="10">
        <v>3921</v>
      </c>
      <c r="D37" s="23">
        <f t="shared" si="1"/>
        <v>100</v>
      </c>
    </row>
    <row r="38" spans="1:4" s="5" customFormat="1" ht="17.25" x14ac:dyDescent="0.3">
      <c r="A38" s="40" t="s">
        <v>42</v>
      </c>
      <c r="B38" s="12">
        <v>4858.7</v>
      </c>
      <c r="C38" s="12">
        <v>4858.7</v>
      </c>
      <c r="D38" s="23">
        <f t="shared" si="1"/>
        <v>100</v>
      </c>
    </row>
    <row r="39" spans="1:4" s="5" customFormat="1" ht="33" x14ac:dyDescent="0.3">
      <c r="A39" s="40" t="s">
        <v>32</v>
      </c>
      <c r="B39" s="12">
        <v>62716.1</v>
      </c>
      <c r="C39" s="12">
        <v>62716.1</v>
      </c>
      <c r="D39" s="23">
        <f t="shared" si="1"/>
        <v>100</v>
      </c>
    </row>
    <row r="40" spans="1:4" s="3" customFormat="1" ht="33" x14ac:dyDescent="0.3">
      <c r="A40" s="34" t="s">
        <v>20</v>
      </c>
      <c r="B40" s="9">
        <v>150</v>
      </c>
      <c r="C40" s="9">
        <v>150</v>
      </c>
      <c r="D40" s="23">
        <f t="shared" si="1"/>
        <v>100</v>
      </c>
    </row>
    <row r="41" spans="1:4" s="3" customFormat="1" ht="23.25" customHeight="1" thickBot="1" x14ac:dyDescent="0.35">
      <c r="A41" s="6" t="s">
        <v>35</v>
      </c>
      <c r="B41" s="13">
        <v>17002</v>
      </c>
      <c r="C41" s="13">
        <v>17002</v>
      </c>
      <c r="D41" s="44">
        <f t="shared" si="1"/>
        <v>100</v>
      </c>
    </row>
    <row r="42" spans="1:4" ht="24" customHeight="1" x14ac:dyDescent="0.3"/>
    <row r="43" spans="1:4" s="30" customFormat="1" ht="25.5" customHeight="1" x14ac:dyDescent="0.25">
      <c r="A43" s="30" t="s">
        <v>44</v>
      </c>
      <c r="D43" s="31"/>
    </row>
    <row r="44" spans="1:4" x14ac:dyDescent="0.3">
      <c r="A44" s="1" t="s">
        <v>45</v>
      </c>
    </row>
  </sheetData>
  <mergeCells count="2">
    <mergeCell ref="C3:D3"/>
    <mergeCell ref="B2:D2"/>
  </mergeCells>
  <pageMargins left="0" right="0" top="0" bottom="0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XFD1048576"/>
    </sheetView>
  </sheetViews>
  <sheetFormatPr defaultRowHeight="16.5" x14ac:dyDescent="0.3"/>
  <cols>
    <col min="1" max="1" width="51.7109375" style="1" customWidth="1"/>
    <col min="2" max="2" width="12.28515625" style="1" customWidth="1"/>
    <col min="3" max="3" width="15.7109375" style="1" customWidth="1"/>
    <col min="4" max="4" width="15.7109375" style="18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18.75" x14ac:dyDescent="0.35">
      <c r="A1" s="14"/>
      <c r="B1" s="14"/>
      <c r="C1" s="14"/>
      <c r="D1" s="25" t="s">
        <v>0</v>
      </c>
    </row>
    <row r="2" spans="1:4" s="26" customFormat="1" ht="57" customHeight="1" x14ac:dyDescent="0.25">
      <c r="B2" s="92" t="s">
        <v>47</v>
      </c>
      <c r="C2" s="92"/>
      <c r="D2" s="92"/>
    </row>
    <row r="3" spans="1:4" ht="17.25" thickBot="1" x14ac:dyDescent="0.35">
      <c r="A3" s="1" t="s">
        <v>25</v>
      </c>
      <c r="C3" s="91" t="s">
        <v>26</v>
      </c>
      <c r="D3" s="91"/>
    </row>
    <row r="4" spans="1:4" s="8" customFormat="1" ht="33" x14ac:dyDescent="0.25">
      <c r="A4" s="32" t="s">
        <v>1</v>
      </c>
      <c r="B4" s="7" t="s">
        <v>2</v>
      </c>
      <c r="C4" s="7" t="s">
        <v>3</v>
      </c>
      <c r="D4" s="19" t="s">
        <v>28</v>
      </c>
    </row>
    <row r="5" spans="1:4" s="2" customFormat="1" ht="33" x14ac:dyDescent="0.25">
      <c r="A5" s="33"/>
      <c r="B5" s="24" t="s">
        <v>46</v>
      </c>
      <c r="C5" s="24" t="s">
        <v>46</v>
      </c>
      <c r="D5" s="22"/>
    </row>
    <row r="6" spans="1:4" s="3" customFormat="1" ht="17.25" x14ac:dyDescent="0.3">
      <c r="A6" s="34" t="s">
        <v>4</v>
      </c>
      <c r="B6" s="9">
        <v>16950</v>
      </c>
      <c r="C6" s="9">
        <v>17761.3</v>
      </c>
      <c r="D6" s="20">
        <f>C6*100/B6</f>
        <v>104.78643067846608</v>
      </c>
    </row>
    <row r="7" spans="1:4" s="3" customFormat="1" ht="17.25" x14ac:dyDescent="0.3">
      <c r="A7" s="34" t="s">
        <v>5</v>
      </c>
      <c r="B7" s="9">
        <v>53940</v>
      </c>
      <c r="C7" s="9">
        <v>66630.7</v>
      </c>
      <c r="D7" s="20">
        <f t="shared" ref="D7:D20" si="0">C7*100/B7</f>
        <v>123.52743789395625</v>
      </c>
    </row>
    <row r="8" spans="1:4" s="3" customFormat="1" ht="17.25" x14ac:dyDescent="0.3">
      <c r="A8" s="34" t="s">
        <v>6</v>
      </c>
      <c r="B8" s="9">
        <v>4478.2</v>
      </c>
      <c r="C8" s="9">
        <v>4801.2</v>
      </c>
      <c r="D8" s="20">
        <f t="shared" si="0"/>
        <v>107.21271939618597</v>
      </c>
    </row>
    <row r="9" spans="1:4" s="3" customFormat="1" ht="33" x14ac:dyDescent="0.3">
      <c r="A9" s="34" t="s">
        <v>7</v>
      </c>
      <c r="B9" s="9">
        <v>8970</v>
      </c>
      <c r="C9" s="9">
        <v>9563.7999999999993</v>
      </c>
      <c r="D9" s="20">
        <f t="shared" si="0"/>
        <v>106.61984392419174</v>
      </c>
    </row>
    <row r="10" spans="1:4" s="4" customFormat="1" ht="49.5" x14ac:dyDescent="0.25">
      <c r="A10" s="35" t="s">
        <v>8</v>
      </c>
      <c r="B10" s="10">
        <v>355944.9</v>
      </c>
      <c r="C10" s="10">
        <v>355944.9</v>
      </c>
      <c r="D10" s="21">
        <f t="shared" si="0"/>
        <v>100</v>
      </c>
    </row>
    <row r="11" spans="1:4" s="4" customFormat="1" ht="17.25" x14ac:dyDescent="0.3">
      <c r="A11" s="35" t="s">
        <v>9</v>
      </c>
      <c r="B11" s="10">
        <v>0</v>
      </c>
      <c r="C11" s="10">
        <v>0</v>
      </c>
      <c r="D11" s="20">
        <v>0</v>
      </c>
    </row>
    <row r="12" spans="1:4" s="4" customFormat="1" ht="82.5" x14ac:dyDescent="0.25">
      <c r="A12" s="36" t="s">
        <v>29</v>
      </c>
      <c r="B12" s="10">
        <v>1387.3</v>
      </c>
      <c r="C12" s="10">
        <v>1387.3</v>
      </c>
      <c r="D12" s="21">
        <f t="shared" si="0"/>
        <v>100</v>
      </c>
    </row>
    <row r="13" spans="1:4" s="15" customFormat="1" ht="17.25" x14ac:dyDescent="0.3">
      <c r="A13" s="35" t="s">
        <v>22</v>
      </c>
      <c r="B13" s="10">
        <v>3200</v>
      </c>
      <c r="C13" s="10">
        <v>14951.9</v>
      </c>
      <c r="D13" s="20">
        <f t="shared" si="0"/>
        <v>467.24687499999999</v>
      </c>
    </row>
    <row r="14" spans="1:4" s="2" customFormat="1" ht="17.25" x14ac:dyDescent="0.3">
      <c r="A14" s="33" t="s">
        <v>23</v>
      </c>
      <c r="B14" s="11">
        <v>17610</v>
      </c>
      <c r="C14" s="11">
        <v>17321.3</v>
      </c>
      <c r="D14" s="20">
        <f t="shared" si="0"/>
        <v>98.360590573537763</v>
      </c>
    </row>
    <row r="15" spans="1:4" s="2" customFormat="1" ht="17.25" x14ac:dyDescent="0.3">
      <c r="A15" s="33" t="s">
        <v>24</v>
      </c>
      <c r="B15" s="11">
        <v>18940</v>
      </c>
      <c r="C15" s="11">
        <v>18286.7</v>
      </c>
      <c r="D15" s="20">
        <f t="shared" si="0"/>
        <v>96.550686378035905</v>
      </c>
    </row>
    <row r="16" spans="1:4" s="2" customFormat="1" ht="17.25" x14ac:dyDescent="0.3">
      <c r="A16" s="33" t="s">
        <v>37</v>
      </c>
      <c r="B16" s="11">
        <v>3490</v>
      </c>
      <c r="C16" s="11">
        <v>4265</v>
      </c>
      <c r="D16" s="20">
        <f t="shared" si="0"/>
        <v>122.20630372492836</v>
      </c>
    </row>
    <row r="17" spans="1:4" s="4" customFormat="1" ht="17.25" x14ac:dyDescent="0.3">
      <c r="A17" s="35" t="s">
        <v>36</v>
      </c>
      <c r="B17" s="10">
        <v>5500</v>
      </c>
      <c r="C17" s="10">
        <v>6783.1</v>
      </c>
      <c r="D17" s="20">
        <f t="shared" si="0"/>
        <v>123.32909090909091</v>
      </c>
    </row>
    <row r="18" spans="1:4" s="2" customFormat="1" ht="17.25" x14ac:dyDescent="0.3">
      <c r="A18" s="33" t="s">
        <v>21</v>
      </c>
      <c r="B18" s="11">
        <v>10806</v>
      </c>
      <c r="C18" s="11">
        <v>12169.5</v>
      </c>
      <c r="D18" s="20">
        <f t="shared" si="0"/>
        <v>112.61799000555247</v>
      </c>
    </row>
    <row r="19" spans="1:4" s="2" customFormat="1" ht="17.25" x14ac:dyDescent="0.3">
      <c r="A19" s="37" t="s">
        <v>27</v>
      </c>
      <c r="B19" s="28">
        <f>SUM(B6:B18)</f>
        <v>501216.4</v>
      </c>
      <c r="C19" s="28">
        <f>SUM(C6:C18)</f>
        <v>529866.69999999995</v>
      </c>
      <c r="D19" s="29">
        <f t="shared" si="0"/>
        <v>105.71615374117845</v>
      </c>
    </row>
    <row r="20" spans="1:4" s="3" customFormat="1" ht="18" thickBot="1" x14ac:dyDescent="0.35">
      <c r="A20" s="38" t="s">
        <v>41</v>
      </c>
      <c r="B20" s="27">
        <f>B19-B10-B11-B12</f>
        <v>143884.20000000001</v>
      </c>
      <c r="C20" s="27">
        <f>C19-C10-C11-C12</f>
        <v>172534.49999999994</v>
      </c>
      <c r="D20" s="39">
        <f t="shared" si="0"/>
        <v>119.91205427698101</v>
      </c>
    </row>
    <row r="21" spans="1:4" s="8" customFormat="1" ht="33" x14ac:dyDescent="0.25">
      <c r="A21" s="32" t="s">
        <v>10</v>
      </c>
      <c r="B21" s="7" t="s">
        <v>2</v>
      </c>
      <c r="C21" s="7" t="s">
        <v>3</v>
      </c>
      <c r="D21" s="19" t="s">
        <v>28</v>
      </c>
    </row>
    <row r="22" spans="1:4" s="3" customFormat="1" ht="33" x14ac:dyDescent="0.3">
      <c r="A22" s="34"/>
      <c r="B22" s="24" t="s">
        <v>40</v>
      </c>
      <c r="C22" s="24" t="s">
        <v>40</v>
      </c>
      <c r="D22" s="22"/>
    </row>
    <row r="23" spans="1:4" s="5" customFormat="1" ht="33" x14ac:dyDescent="0.3">
      <c r="A23" s="40" t="s">
        <v>11</v>
      </c>
      <c r="B23" s="12">
        <v>113982.5</v>
      </c>
      <c r="C23" s="12">
        <f>B23</f>
        <v>113982.5</v>
      </c>
      <c r="D23" s="23">
        <f>C23*100/B23</f>
        <v>100</v>
      </c>
    </row>
    <row r="24" spans="1:4" s="5" customFormat="1" ht="17.25" x14ac:dyDescent="0.3">
      <c r="A24" s="40" t="s">
        <v>12</v>
      </c>
      <c r="B24" s="12">
        <v>7287.3</v>
      </c>
      <c r="C24" s="12">
        <f t="shared" ref="C24:C41" si="1">B24</f>
        <v>7287.3</v>
      </c>
      <c r="D24" s="23">
        <f>C24*100/B24</f>
        <v>100</v>
      </c>
    </row>
    <row r="25" spans="1:4" s="4" customFormat="1" ht="33" x14ac:dyDescent="0.3">
      <c r="A25" s="36" t="s">
        <v>30</v>
      </c>
      <c r="B25" s="10">
        <v>0</v>
      </c>
      <c r="C25" s="12">
        <f t="shared" si="1"/>
        <v>0</v>
      </c>
      <c r="D25" s="45">
        <v>0</v>
      </c>
    </row>
    <row r="26" spans="1:4" s="5" customFormat="1" ht="17.25" x14ac:dyDescent="0.3">
      <c r="A26" s="40" t="s">
        <v>13</v>
      </c>
      <c r="B26" s="12">
        <v>12627.6</v>
      </c>
      <c r="C26" s="12">
        <f t="shared" si="1"/>
        <v>12627.6</v>
      </c>
      <c r="D26" s="23">
        <f t="shared" ref="D26:D41" si="2">C26*100/B26</f>
        <v>100</v>
      </c>
    </row>
    <row r="27" spans="1:4" s="5" customFormat="1" ht="17.25" x14ac:dyDescent="0.3">
      <c r="A27" s="40" t="s">
        <v>14</v>
      </c>
      <c r="B27" s="12">
        <v>81</v>
      </c>
      <c r="C27" s="12">
        <f t="shared" si="1"/>
        <v>81</v>
      </c>
      <c r="D27" s="23">
        <f t="shared" si="2"/>
        <v>100</v>
      </c>
    </row>
    <row r="28" spans="1:4" s="5" customFormat="1" ht="17.25" x14ac:dyDescent="0.3">
      <c r="A28" s="40" t="s">
        <v>15</v>
      </c>
      <c r="B28" s="12">
        <v>999.7</v>
      </c>
      <c r="C28" s="12">
        <f t="shared" si="1"/>
        <v>999.7</v>
      </c>
      <c r="D28" s="23">
        <f t="shared" si="2"/>
        <v>100</v>
      </c>
    </row>
    <row r="29" spans="1:4" s="5" customFormat="1" ht="17.25" x14ac:dyDescent="0.3">
      <c r="A29" s="36" t="s">
        <v>33</v>
      </c>
      <c r="B29" s="12">
        <v>223</v>
      </c>
      <c r="C29" s="12">
        <f t="shared" si="1"/>
        <v>223</v>
      </c>
      <c r="D29" s="23">
        <v>0</v>
      </c>
    </row>
    <row r="30" spans="1:4" s="5" customFormat="1" ht="17.25" x14ac:dyDescent="0.3">
      <c r="A30" s="40" t="s">
        <v>16</v>
      </c>
      <c r="B30" s="12">
        <v>1141.5999999999999</v>
      </c>
      <c r="C30" s="12">
        <f t="shared" si="1"/>
        <v>1141.5999999999999</v>
      </c>
      <c r="D30" s="23">
        <f t="shared" si="2"/>
        <v>100</v>
      </c>
    </row>
    <row r="31" spans="1:4" s="4" customFormat="1" ht="17.25" x14ac:dyDescent="0.3">
      <c r="A31" s="41" t="s">
        <v>17</v>
      </c>
      <c r="B31" s="16">
        <v>1967</v>
      </c>
      <c r="C31" s="12">
        <f t="shared" si="1"/>
        <v>1967</v>
      </c>
      <c r="D31" s="23">
        <f t="shared" si="2"/>
        <v>100</v>
      </c>
    </row>
    <row r="32" spans="1:4" s="4" customFormat="1" ht="17.25" x14ac:dyDescent="0.3">
      <c r="A32" s="42" t="s">
        <v>38</v>
      </c>
      <c r="B32" s="16">
        <v>1929.5</v>
      </c>
      <c r="C32" s="12">
        <f t="shared" si="1"/>
        <v>1929.5</v>
      </c>
      <c r="D32" s="23">
        <f t="shared" si="2"/>
        <v>100</v>
      </c>
    </row>
    <row r="33" spans="1:4" s="4" customFormat="1" ht="17.25" x14ac:dyDescent="0.3">
      <c r="A33" s="42" t="s">
        <v>31</v>
      </c>
      <c r="B33" s="16">
        <v>664</v>
      </c>
      <c r="C33" s="12">
        <f t="shared" si="1"/>
        <v>664</v>
      </c>
      <c r="D33" s="23">
        <f t="shared" si="2"/>
        <v>100</v>
      </c>
    </row>
    <row r="34" spans="1:4" s="4" customFormat="1" ht="17.25" x14ac:dyDescent="0.3">
      <c r="A34" s="42" t="s">
        <v>34</v>
      </c>
      <c r="B34" s="16">
        <v>3197.3</v>
      </c>
      <c r="C34" s="12">
        <f t="shared" si="1"/>
        <v>3197.3</v>
      </c>
      <c r="D34" s="23">
        <f t="shared" si="2"/>
        <v>100</v>
      </c>
    </row>
    <row r="35" spans="1:4" s="5" customFormat="1" ht="17.25" x14ac:dyDescent="0.3">
      <c r="A35" s="43" t="s">
        <v>18</v>
      </c>
      <c r="B35" s="17">
        <v>4678.3</v>
      </c>
      <c r="C35" s="12">
        <f t="shared" si="1"/>
        <v>4678.3</v>
      </c>
      <c r="D35" s="23">
        <v>0</v>
      </c>
    </row>
    <row r="36" spans="1:4" s="5" customFormat="1" ht="17.25" x14ac:dyDescent="0.3">
      <c r="A36" s="40" t="s">
        <v>19</v>
      </c>
      <c r="B36" s="12">
        <v>287046.5</v>
      </c>
      <c r="C36" s="12">
        <f t="shared" si="1"/>
        <v>287046.5</v>
      </c>
      <c r="D36" s="23">
        <f t="shared" si="2"/>
        <v>100</v>
      </c>
    </row>
    <row r="37" spans="1:4" s="4" customFormat="1" ht="17.25" x14ac:dyDescent="0.3">
      <c r="A37" s="35" t="s">
        <v>43</v>
      </c>
      <c r="B37" s="10">
        <v>4856</v>
      </c>
      <c r="C37" s="12">
        <f t="shared" si="1"/>
        <v>4856</v>
      </c>
      <c r="D37" s="23">
        <f t="shared" si="2"/>
        <v>100</v>
      </c>
    </row>
    <row r="38" spans="1:4" s="5" customFormat="1" ht="17.25" x14ac:dyDescent="0.3">
      <c r="A38" s="40" t="s">
        <v>42</v>
      </c>
      <c r="B38" s="12">
        <v>5006.8</v>
      </c>
      <c r="C38" s="12">
        <f t="shared" si="1"/>
        <v>5006.8</v>
      </c>
      <c r="D38" s="23">
        <f t="shared" si="2"/>
        <v>100</v>
      </c>
    </row>
    <row r="39" spans="1:4" s="5" customFormat="1" ht="33" x14ac:dyDescent="0.3">
      <c r="A39" s="40" t="s">
        <v>32</v>
      </c>
      <c r="B39" s="12">
        <v>100644.2</v>
      </c>
      <c r="C39" s="12">
        <f t="shared" si="1"/>
        <v>100644.2</v>
      </c>
      <c r="D39" s="23">
        <f t="shared" si="2"/>
        <v>100</v>
      </c>
    </row>
    <row r="40" spans="1:4" s="3" customFormat="1" ht="33" x14ac:dyDescent="0.3">
      <c r="A40" s="34" t="s">
        <v>20</v>
      </c>
      <c r="B40" s="9">
        <v>2020</v>
      </c>
      <c r="C40" s="12">
        <f t="shared" si="1"/>
        <v>2020</v>
      </c>
      <c r="D40" s="23">
        <f t="shared" si="2"/>
        <v>100</v>
      </c>
    </row>
    <row r="41" spans="1:4" s="3" customFormat="1" ht="18" thickBot="1" x14ac:dyDescent="0.35">
      <c r="A41" s="6" t="s">
        <v>35</v>
      </c>
      <c r="B41" s="13">
        <v>-25923.8</v>
      </c>
      <c r="C41" s="12">
        <f t="shared" si="1"/>
        <v>-25923.8</v>
      </c>
      <c r="D41" s="44">
        <f t="shared" si="2"/>
        <v>100</v>
      </c>
    </row>
    <row r="43" spans="1:4" s="30" customFormat="1" x14ac:dyDescent="0.25">
      <c r="A43" s="30" t="s">
        <v>44</v>
      </c>
      <c r="D43" s="31"/>
    </row>
    <row r="44" spans="1:4" x14ac:dyDescent="0.3">
      <c r="A44" s="1" t="s">
        <v>45</v>
      </c>
    </row>
  </sheetData>
  <mergeCells count="2">
    <mergeCell ref="B2:D2"/>
    <mergeCell ref="C3:D3"/>
  </mergeCells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workbookViewId="0">
      <selection activeCell="A20" sqref="A20"/>
    </sheetView>
  </sheetViews>
  <sheetFormatPr defaultRowHeight="16.5" x14ac:dyDescent="0.3"/>
  <cols>
    <col min="1" max="1" width="56.140625" style="1" customWidth="1"/>
    <col min="2" max="2" width="17.85546875" style="1" customWidth="1"/>
    <col min="3" max="3" width="18.7109375" style="50" customWidth="1"/>
    <col min="4" max="4" width="15.7109375" style="18" customWidth="1"/>
    <col min="5" max="6" width="9.7109375" style="1" customWidth="1"/>
    <col min="7" max="7" width="8.85546875" style="1" customWidth="1"/>
    <col min="8" max="8" width="8.140625" style="1" customWidth="1"/>
    <col min="9" max="16384" width="9.140625" style="1"/>
  </cols>
  <sheetData>
    <row r="1" spans="1:4" ht="18.75" x14ac:dyDescent="0.35">
      <c r="A1" s="14"/>
      <c r="B1" s="54"/>
      <c r="C1" s="55"/>
      <c r="D1" s="56" t="s">
        <v>0</v>
      </c>
    </row>
    <row r="2" spans="1:4" ht="18.75" x14ac:dyDescent="0.35">
      <c r="A2" s="14"/>
      <c r="B2" s="54"/>
      <c r="C2" s="96" t="s">
        <v>52</v>
      </c>
      <c r="D2" s="96"/>
    </row>
    <row r="3" spans="1:4" ht="18.75" x14ac:dyDescent="0.35">
      <c r="A3" s="14"/>
      <c r="B3" s="97" t="s">
        <v>53</v>
      </c>
      <c r="C3" s="97"/>
      <c r="D3" s="97"/>
    </row>
    <row r="4" spans="1:4" s="26" customFormat="1" x14ac:dyDescent="0.25">
      <c r="B4" s="93" t="s">
        <v>54</v>
      </c>
      <c r="C4" s="93"/>
      <c r="D4" s="93"/>
    </row>
    <row r="5" spans="1:4" ht="17.25" thickBot="1" x14ac:dyDescent="0.35">
      <c r="A5" s="1" t="s">
        <v>25</v>
      </c>
      <c r="C5" s="91"/>
      <c r="D5" s="91"/>
    </row>
    <row r="6" spans="1:4" s="8" customFormat="1" x14ac:dyDescent="0.25">
      <c r="A6" s="32" t="s">
        <v>1</v>
      </c>
      <c r="B6" s="7" t="s">
        <v>2</v>
      </c>
      <c r="C6" s="48" t="s">
        <v>3</v>
      </c>
      <c r="D6" s="19" t="s">
        <v>28</v>
      </c>
    </row>
    <row r="7" spans="1:4" s="2" customFormat="1" x14ac:dyDescent="0.25">
      <c r="A7" s="33"/>
      <c r="B7" s="24" t="s">
        <v>48</v>
      </c>
      <c r="C7" s="49" t="s">
        <v>48</v>
      </c>
      <c r="D7" s="22"/>
    </row>
    <row r="8" spans="1:4" s="3" customFormat="1" x14ac:dyDescent="0.3">
      <c r="A8" s="34" t="s">
        <v>4</v>
      </c>
      <c r="B8" s="66">
        <v>28458</v>
      </c>
      <c r="C8" s="66">
        <v>36280.1</v>
      </c>
      <c r="D8" s="67">
        <f>C8*100/B8</f>
        <v>127.48647129102537</v>
      </c>
    </row>
    <row r="9" spans="1:4" s="3" customFormat="1" x14ac:dyDescent="0.3">
      <c r="A9" s="34" t="s">
        <v>5</v>
      </c>
      <c r="B9" s="66">
        <v>102863</v>
      </c>
      <c r="C9" s="66">
        <v>126762.3</v>
      </c>
      <c r="D9" s="67">
        <f t="shared" ref="D9:D24" si="0">C9*100/B9</f>
        <v>123.23410750221169</v>
      </c>
    </row>
    <row r="10" spans="1:4" s="3" customFormat="1" x14ac:dyDescent="0.3">
      <c r="A10" s="34" t="s">
        <v>6</v>
      </c>
      <c r="B10" s="66">
        <v>7000</v>
      </c>
      <c r="C10" s="66">
        <v>7103.3</v>
      </c>
      <c r="D10" s="67">
        <f t="shared" si="0"/>
        <v>101.47571428571429</v>
      </c>
    </row>
    <row r="11" spans="1:4" s="3" customFormat="1" ht="24.75" customHeight="1" thickBot="1" x14ac:dyDescent="0.35">
      <c r="A11" s="52" t="s">
        <v>7</v>
      </c>
      <c r="B11" s="68">
        <v>11800</v>
      </c>
      <c r="C11" s="68">
        <v>14193</v>
      </c>
      <c r="D11" s="69">
        <f t="shared" si="0"/>
        <v>120.27966101694915</v>
      </c>
    </row>
    <row r="12" spans="1:4" s="3" customFormat="1" x14ac:dyDescent="0.3">
      <c r="A12" s="53" t="s">
        <v>57</v>
      </c>
      <c r="B12" s="70">
        <v>577240.80000000005</v>
      </c>
      <c r="C12" s="70">
        <f>C13+C14</f>
        <v>572553.5</v>
      </c>
      <c r="D12" s="69">
        <f t="shared" si="0"/>
        <v>99.187981861296009</v>
      </c>
    </row>
    <row r="13" spans="1:4" s="4" customFormat="1" ht="36.75" customHeight="1" x14ac:dyDescent="0.25">
      <c r="A13" s="35" t="s">
        <v>8</v>
      </c>
      <c r="B13" s="71">
        <v>474593.2</v>
      </c>
      <c r="C13" s="71">
        <v>474593.2</v>
      </c>
      <c r="D13" s="72">
        <f t="shared" si="0"/>
        <v>100</v>
      </c>
    </row>
    <row r="14" spans="1:4" s="4" customFormat="1" ht="49.5" x14ac:dyDescent="0.25">
      <c r="A14" s="35" t="s">
        <v>55</v>
      </c>
      <c r="B14" s="71">
        <v>102247.558</v>
      </c>
      <c r="C14" s="71">
        <v>97960.3</v>
      </c>
      <c r="D14" s="72">
        <f t="shared" si="0"/>
        <v>95.806982500256879</v>
      </c>
    </row>
    <row r="15" spans="1:4" s="4" customFormat="1" ht="17.25" thickBot="1" x14ac:dyDescent="0.35">
      <c r="A15" s="73" t="s">
        <v>9</v>
      </c>
      <c r="B15" s="74">
        <v>0</v>
      </c>
      <c r="C15" s="74">
        <v>0</v>
      </c>
      <c r="D15" s="75">
        <v>0</v>
      </c>
    </row>
    <row r="16" spans="1:4" s="4" customFormat="1" ht="75.75" customHeight="1" x14ac:dyDescent="0.25">
      <c r="A16" s="47" t="s">
        <v>56</v>
      </c>
      <c r="B16" s="76">
        <v>1999</v>
      </c>
      <c r="C16" s="76">
        <v>1987</v>
      </c>
      <c r="D16" s="77">
        <f t="shared" si="0"/>
        <v>99.399699849924957</v>
      </c>
    </row>
    <row r="17" spans="1:4" s="15" customFormat="1" x14ac:dyDescent="0.3">
      <c r="A17" s="35" t="s">
        <v>22</v>
      </c>
      <c r="B17" s="71">
        <v>20389</v>
      </c>
      <c r="C17" s="71">
        <v>22492.1</v>
      </c>
      <c r="D17" s="67">
        <f t="shared" si="0"/>
        <v>110.31487566825248</v>
      </c>
    </row>
    <row r="18" spans="1:4" s="2" customFormat="1" x14ac:dyDescent="0.3">
      <c r="A18" s="33" t="s">
        <v>58</v>
      </c>
      <c r="B18" s="78">
        <v>24050</v>
      </c>
      <c r="C18" s="78">
        <v>24638.6</v>
      </c>
      <c r="D18" s="67">
        <f t="shared" si="0"/>
        <v>102.44740124740125</v>
      </c>
    </row>
    <row r="19" spans="1:4" s="2" customFormat="1" x14ac:dyDescent="0.3">
      <c r="A19" s="33" t="s">
        <v>59</v>
      </c>
      <c r="B19" s="78">
        <v>26500</v>
      </c>
      <c r="C19" s="78">
        <v>27093</v>
      </c>
      <c r="D19" s="67">
        <f t="shared" si="0"/>
        <v>102.23773584905661</v>
      </c>
    </row>
    <row r="20" spans="1:4" s="2" customFormat="1" x14ac:dyDescent="0.3">
      <c r="A20" s="33" t="s">
        <v>60</v>
      </c>
      <c r="B20" s="78">
        <v>4840</v>
      </c>
      <c r="C20" s="78">
        <v>6622.7</v>
      </c>
      <c r="D20" s="67">
        <f t="shared" si="0"/>
        <v>136.83264462809916</v>
      </c>
    </row>
    <row r="21" spans="1:4" s="4" customFormat="1" x14ac:dyDescent="0.3">
      <c r="A21" s="35" t="s">
        <v>36</v>
      </c>
      <c r="B21" s="71">
        <v>7335</v>
      </c>
      <c r="C21" s="71">
        <v>9132.6</v>
      </c>
      <c r="D21" s="67">
        <f t="shared" si="0"/>
        <v>124.50715746421268</v>
      </c>
    </row>
    <row r="22" spans="1:4" s="2" customFormat="1" x14ac:dyDescent="0.3">
      <c r="A22" s="33" t="s">
        <v>21</v>
      </c>
      <c r="B22" s="78">
        <v>17406</v>
      </c>
      <c r="C22" s="78">
        <v>28337.599999999999</v>
      </c>
      <c r="D22" s="67">
        <f t="shared" si="0"/>
        <v>162.80363093186259</v>
      </c>
    </row>
    <row r="23" spans="1:4" s="2" customFormat="1" x14ac:dyDescent="0.3">
      <c r="A23" s="37" t="s">
        <v>27</v>
      </c>
      <c r="B23" s="79">
        <f>SUM(B8:B22)-B13-B14</f>
        <v>829880.8</v>
      </c>
      <c r="C23" s="79">
        <f>SUM(C8:C22)-C13-C14</f>
        <v>877195.80000000028</v>
      </c>
      <c r="D23" s="80">
        <f t="shared" si="0"/>
        <v>105.70142121615541</v>
      </c>
    </row>
    <row r="24" spans="1:4" s="3" customFormat="1" ht="18" thickBot="1" x14ac:dyDescent="0.35">
      <c r="A24" s="38" t="s">
        <v>41</v>
      </c>
      <c r="B24" s="46">
        <f>B23-B12-B16</f>
        <v>250641</v>
      </c>
      <c r="C24" s="46">
        <f>C23-C12-C16</f>
        <v>302655.30000000028</v>
      </c>
      <c r="D24" s="39">
        <f t="shared" si="0"/>
        <v>120.7525105629168</v>
      </c>
    </row>
    <row r="25" spans="1:4" s="8" customFormat="1" ht="40.5" customHeight="1" x14ac:dyDescent="0.25">
      <c r="A25" s="57" t="s">
        <v>10</v>
      </c>
      <c r="B25" s="58" t="s">
        <v>2</v>
      </c>
      <c r="C25" s="59" t="s">
        <v>3</v>
      </c>
      <c r="D25" s="60" t="s">
        <v>28</v>
      </c>
    </row>
    <row r="26" spans="1:4" s="3" customFormat="1" x14ac:dyDescent="0.3">
      <c r="A26" s="61"/>
      <c r="B26" s="62" t="s">
        <v>48</v>
      </c>
      <c r="C26" s="63" t="s">
        <v>48</v>
      </c>
      <c r="D26" s="64"/>
    </row>
    <row r="27" spans="1:4" s="5" customFormat="1" ht="33" x14ac:dyDescent="0.3">
      <c r="A27" s="43" t="s">
        <v>11</v>
      </c>
      <c r="B27" s="81">
        <v>177170</v>
      </c>
      <c r="C27" s="81">
        <v>166018.6</v>
      </c>
      <c r="D27" s="82">
        <f>C27*100/B27</f>
        <v>93.705819269628037</v>
      </c>
    </row>
    <row r="28" spans="1:4" s="5" customFormat="1" x14ac:dyDescent="0.3">
      <c r="A28" s="43" t="s">
        <v>12</v>
      </c>
      <c r="B28" s="81">
        <v>13050</v>
      </c>
      <c r="C28" s="81">
        <v>13050</v>
      </c>
      <c r="D28" s="82">
        <f t="shared" ref="D28:D44" si="1">C28*100/B28</f>
        <v>100</v>
      </c>
    </row>
    <row r="29" spans="1:4" s="5" customFormat="1" x14ac:dyDescent="0.3">
      <c r="A29" s="43" t="s">
        <v>13</v>
      </c>
      <c r="B29" s="81">
        <v>22960</v>
      </c>
      <c r="C29" s="81">
        <v>16154.7</v>
      </c>
      <c r="D29" s="82">
        <f t="shared" si="1"/>
        <v>70.360191637630663</v>
      </c>
    </row>
    <row r="30" spans="1:4" s="5" customFormat="1" x14ac:dyDescent="0.3">
      <c r="A30" s="43" t="s">
        <v>14</v>
      </c>
      <c r="B30" s="81">
        <v>485</v>
      </c>
      <c r="C30" s="81">
        <v>119.2</v>
      </c>
      <c r="D30" s="82">
        <f t="shared" si="1"/>
        <v>24.577319587628867</v>
      </c>
    </row>
    <row r="31" spans="1:4" s="5" customFormat="1" x14ac:dyDescent="0.3">
      <c r="A31" s="43" t="s">
        <v>15</v>
      </c>
      <c r="B31" s="81">
        <v>1610</v>
      </c>
      <c r="C31" s="81">
        <v>1366.9</v>
      </c>
      <c r="D31" s="82">
        <f t="shared" si="1"/>
        <v>84.900621118012424</v>
      </c>
    </row>
    <row r="32" spans="1:4" s="5" customFormat="1" x14ac:dyDescent="0.3">
      <c r="A32" s="42" t="s">
        <v>33</v>
      </c>
      <c r="B32" s="81">
        <v>270</v>
      </c>
      <c r="C32" s="81">
        <v>223</v>
      </c>
      <c r="D32" s="82">
        <f t="shared" si="1"/>
        <v>82.592592592592595</v>
      </c>
    </row>
    <row r="33" spans="1:4" s="5" customFormat="1" x14ac:dyDescent="0.3">
      <c r="A33" s="43" t="s">
        <v>16</v>
      </c>
      <c r="B33" s="81">
        <v>1580</v>
      </c>
      <c r="C33" s="81">
        <v>1402.2</v>
      </c>
      <c r="D33" s="82">
        <f t="shared" si="1"/>
        <v>88.74683544303798</v>
      </c>
    </row>
    <row r="34" spans="1:4" s="4" customFormat="1" x14ac:dyDescent="0.3">
      <c r="A34" s="41" t="s">
        <v>17</v>
      </c>
      <c r="B34" s="83">
        <v>5271.5</v>
      </c>
      <c r="C34" s="81">
        <v>3042.2</v>
      </c>
      <c r="D34" s="82">
        <f t="shared" si="1"/>
        <v>57.710329128331594</v>
      </c>
    </row>
    <row r="35" spans="1:4" s="4" customFormat="1" x14ac:dyDescent="0.3">
      <c r="A35" s="42" t="s">
        <v>38</v>
      </c>
      <c r="B35" s="83">
        <v>6050</v>
      </c>
      <c r="C35" s="81">
        <v>1980.5</v>
      </c>
      <c r="D35" s="82">
        <f t="shared" si="1"/>
        <v>32.735537190082646</v>
      </c>
    </row>
    <row r="36" spans="1:4" s="4" customFormat="1" x14ac:dyDescent="0.3">
      <c r="A36" s="42" t="s">
        <v>31</v>
      </c>
      <c r="B36" s="83">
        <v>2770</v>
      </c>
      <c r="C36" s="81">
        <v>761</v>
      </c>
      <c r="D36" s="82">
        <f t="shared" si="1"/>
        <v>27.472924187725631</v>
      </c>
    </row>
    <row r="37" spans="1:4" s="4" customFormat="1" x14ac:dyDescent="0.3">
      <c r="A37" s="42" t="s">
        <v>34</v>
      </c>
      <c r="B37" s="83">
        <v>7635</v>
      </c>
      <c r="C37" s="81">
        <v>5231.6000000000004</v>
      </c>
      <c r="D37" s="82">
        <f t="shared" si="1"/>
        <v>68.521283562540944</v>
      </c>
    </row>
    <row r="38" spans="1:4" s="5" customFormat="1" x14ac:dyDescent="0.3">
      <c r="A38" s="43" t="s">
        <v>18</v>
      </c>
      <c r="B38" s="81">
        <v>9633.4</v>
      </c>
      <c r="C38" s="81">
        <v>8256.7999999999993</v>
      </c>
      <c r="D38" s="82">
        <f t="shared" si="1"/>
        <v>85.710133493885849</v>
      </c>
    </row>
    <row r="39" spans="1:4" s="5" customFormat="1" x14ac:dyDescent="0.3">
      <c r="A39" s="43" t="s">
        <v>19</v>
      </c>
      <c r="B39" s="81">
        <v>441208</v>
      </c>
      <c r="C39" s="81">
        <v>415604.4</v>
      </c>
      <c r="D39" s="82">
        <f t="shared" si="1"/>
        <v>94.196932059255502</v>
      </c>
    </row>
    <row r="40" spans="1:4" s="4" customFormat="1" ht="18" customHeight="1" x14ac:dyDescent="0.3">
      <c r="A40" s="41" t="s">
        <v>43</v>
      </c>
      <c r="B40" s="83">
        <v>5891</v>
      </c>
      <c r="C40" s="81">
        <v>5841</v>
      </c>
      <c r="D40" s="82">
        <f t="shared" si="1"/>
        <v>99.151247665931081</v>
      </c>
    </row>
    <row r="41" spans="1:4" s="5" customFormat="1" x14ac:dyDescent="0.3">
      <c r="A41" s="43" t="s">
        <v>42</v>
      </c>
      <c r="B41" s="81">
        <v>7370.4</v>
      </c>
      <c r="C41" s="81">
        <v>5133.8</v>
      </c>
      <c r="D41" s="82">
        <f t="shared" si="1"/>
        <v>69.654292847063928</v>
      </c>
    </row>
    <row r="42" spans="1:4" s="5" customFormat="1" ht="33" x14ac:dyDescent="0.3">
      <c r="A42" s="43" t="s">
        <v>32</v>
      </c>
      <c r="B42" s="81">
        <v>214841.8</v>
      </c>
      <c r="C42" s="81">
        <v>211699.1</v>
      </c>
      <c r="D42" s="82">
        <f t="shared" si="1"/>
        <v>98.537202723119989</v>
      </c>
    </row>
    <row r="43" spans="1:4" s="3" customFormat="1" ht="33" x14ac:dyDescent="0.3">
      <c r="A43" s="61" t="s">
        <v>20</v>
      </c>
      <c r="B43" s="84">
        <v>9800.1</v>
      </c>
      <c r="C43" s="81">
        <v>5460</v>
      </c>
      <c r="D43" s="82">
        <f t="shared" si="1"/>
        <v>55.713717206967274</v>
      </c>
    </row>
    <row r="44" spans="1:4" s="3" customFormat="1" ht="17.25" thickBot="1" x14ac:dyDescent="0.35">
      <c r="A44" s="65" t="s">
        <v>35</v>
      </c>
      <c r="B44" s="85">
        <v>-31000</v>
      </c>
      <c r="C44" s="86">
        <v>-37270.199999999997</v>
      </c>
      <c r="D44" s="82">
        <f t="shared" si="1"/>
        <v>120.2264516129032</v>
      </c>
    </row>
    <row r="45" spans="1:4" s="3" customFormat="1" ht="21" customHeight="1" thickBot="1" x14ac:dyDescent="0.35">
      <c r="A45" s="87" t="s">
        <v>49</v>
      </c>
      <c r="B45" s="88">
        <f>SUM(B27:B44)</f>
        <v>896596.20000000007</v>
      </c>
      <c r="C45" s="89">
        <f>SUM(C27:C44)</f>
        <v>824074.80000000016</v>
      </c>
      <c r="D45" s="90">
        <f>C45*100/B45</f>
        <v>91.91147586840097</v>
      </c>
    </row>
    <row r="47" spans="1:4" s="51" customFormat="1" ht="33" customHeight="1" x14ac:dyDescent="0.25">
      <c r="A47" s="94" t="s">
        <v>50</v>
      </c>
      <c r="B47" s="94"/>
      <c r="C47" s="94"/>
      <c r="D47" s="94"/>
    </row>
    <row r="48" spans="1:4" ht="36.75" customHeight="1" x14ac:dyDescent="0.3">
      <c r="A48" s="95" t="s">
        <v>51</v>
      </c>
      <c r="B48" s="95"/>
      <c r="C48" s="95"/>
      <c r="D48" s="95"/>
    </row>
  </sheetData>
  <mergeCells count="6">
    <mergeCell ref="B4:D4"/>
    <mergeCell ref="C5:D5"/>
    <mergeCell ref="A47:D47"/>
    <mergeCell ref="A48:D48"/>
    <mergeCell ref="C2:D2"/>
    <mergeCell ref="B3:D3"/>
  </mergeCells>
  <pageMargins left="1" right="0" top="0" bottom="0" header="0" footer="0"/>
  <pageSetup paperSize="9"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2-րդ եռամսյակ</vt:lpstr>
      <vt:lpstr>3-րդ եռամսյակ</vt:lpstr>
      <vt:lpstr>4-րդ եռամսյակ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2024-02-09T07:45:03Z</dcterms:modified>
</cp:coreProperties>
</file>